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Feuil3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3" l="1"/>
  <c r="J7" i="3" l="1"/>
  <c r="P7" i="3" s="1"/>
  <c r="K7" i="3"/>
  <c r="L7" i="3"/>
  <c r="R7" i="3" s="1"/>
  <c r="J8" i="3"/>
  <c r="K8" i="3"/>
  <c r="Q8" i="3" s="1"/>
  <c r="L8" i="3"/>
  <c r="J9" i="3"/>
  <c r="P9" i="3" s="1"/>
  <c r="K9" i="3"/>
  <c r="L9" i="3"/>
  <c r="R9" i="3" s="1"/>
  <c r="J10" i="3"/>
  <c r="K10" i="3"/>
  <c r="Q10" i="3" s="1"/>
  <c r="L10" i="3"/>
  <c r="J11" i="3"/>
  <c r="P11" i="3" s="1"/>
  <c r="K11" i="3"/>
  <c r="L11" i="3"/>
  <c r="J12" i="3"/>
  <c r="K12" i="3"/>
  <c r="Q12" i="3" s="1"/>
  <c r="L12" i="3"/>
  <c r="K13" i="3"/>
  <c r="L13" i="3"/>
  <c r="K6" i="3"/>
  <c r="Q6" i="3" s="1"/>
  <c r="L6" i="3"/>
  <c r="Q7" i="3"/>
  <c r="P8" i="3"/>
  <c r="R8" i="3"/>
  <c r="Q9" i="3"/>
  <c r="P10" i="3"/>
  <c r="R10" i="3"/>
  <c r="P12" i="3"/>
  <c r="R12" i="3"/>
  <c r="R6" i="3"/>
  <c r="O7" i="3"/>
  <c r="O8" i="3"/>
  <c r="O9" i="3"/>
  <c r="O10" i="3"/>
  <c r="O11" i="3"/>
  <c r="O12" i="3"/>
  <c r="O6" i="3" l="1"/>
  <c r="Z12" i="3" l="1"/>
  <c r="Z11" i="3"/>
  <c r="Y12" i="3"/>
  <c r="Y11" i="3"/>
  <c r="T12" i="3"/>
  <c r="W12" i="3" s="1"/>
  <c r="T11" i="3"/>
  <c r="S12" i="3"/>
  <c r="S11" i="3"/>
  <c r="M12" i="3"/>
  <c r="N12" i="3"/>
  <c r="M11" i="3"/>
  <c r="N11" i="3"/>
  <c r="H12" i="3"/>
  <c r="H11" i="3"/>
  <c r="H13" i="3" s="1"/>
  <c r="G12" i="3"/>
  <c r="G11" i="3"/>
  <c r="G13" i="3" s="1"/>
  <c r="F13" i="3"/>
  <c r="F12" i="3"/>
  <c r="F11" i="3"/>
  <c r="E13" i="3"/>
  <c r="E12" i="3"/>
  <c r="E11" i="3"/>
  <c r="D13" i="3"/>
  <c r="D12" i="3"/>
  <c r="D11" i="3"/>
  <c r="AC8" i="3"/>
  <c r="AF8" i="3" s="1"/>
  <c r="AB8" i="3"/>
  <c r="AA8" i="3"/>
  <c r="U8" i="3"/>
  <c r="V8" i="3"/>
  <c r="W8" i="3"/>
  <c r="I8" i="3"/>
  <c r="I11" i="3" s="1"/>
  <c r="F8" i="3"/>
  <c r="Z13" i="3" l="1"/>
  <c r="Y13" i="3"/>
  <c r="Q13" i="3"/>
  <c r="Q11" i="3"/>
  <c r="S13" i="3"/>
  <c r="N13" i="3"/>
  <c r="M13" i="3"/>
  <c r="T13" i="3"/>
  <c r="W13" i="3" s="1"/>
  <c r="AD8" i="3"/>
  <c r="AE8" i="3"/>
  <c r="W11" i="3"/>
  <c r="V11" i="3"/>
  <c r="F6" i="3"/>
  <c r="F7" i="3"/>
  <c r="F9" i="3"/>
  <c r="O13" i="3" l="1"/>
  <c r="P13" i="3"/>
  <c r="X8" i="3"/>
  <c r="AG8" i="3"/>
  <c r="F10" i="3"/>
  <c r="R13" i="3" l="1"/>
  <c r="R11" i="3"/>
  <c r="AB7" i="3"/>
  <c r="AB9" i="3"/>
  <c r="AB10" i="3"/>
  <c r="AC6" i="3"/>
  <c r="AB6" i="3"/>
  <c r="AA6" i="3"/>
  <c r="U6" i="3"/>
  <c r="W6" i="3"/>
  <c r="J6" i="3"/>
  <c r="V6" i="3" s="1"/>
  <c r="I6" i="3"/>
  <c r="AC10" i="3"/>
  <c r="AA10" i="3"/>
  <c r="U10" i="3"/>
  <c r="W10" i="3"/>
  <c r="I10" i="3"/>
  <c r="AC9" i="3"/>
  <c r="AA9" i="3"/>
  <c r="U9" i="3"/>
  <c r="W9" i="3"/>
  <c r="I9" i="3"/>
  <c r="I12" i="3" s="1"/>
  <c r="I13" i="3" s="1"/>
  <c r="AC7" i="3"/>
  <c r="AA7" i="3"/>
  <c r="U7" i="3"/>
  <c r="W7" i="3"/>
  <c r="V7" i="3"/>
  <c r="I7" i="3"/>
  <c r="AA12" i="3" l="1"/>
  <c r="AA11" i="3"/>
  <c r="AB11" i="3"/>
  <c r="AE11" i="3" s="1"/>
  <c r="U12" i="3"/>
  <c r="AC12" i="3"/>
  <c r="AF12" i="3" s="1"/>
  <c r="AB12" i="3"/>
  <c r="U11" i="3"/>
  <c r="U13" i="3" s="1"/>
  <c r="AC11" i="3"/>
  <c r="AB13" i="3"/>
  <c r="AF10" i="3"/>
  <c r="AE6" i="3"/>
  <c r="AF6" i="3"/>
  <c r="AF7" i="3"/>
  <c r="AE9" i="3"/>
  <c r="AE7" i="3"/>
  <c r="AD6" i="3"/>
  <c r="AF9" i="3"/>
  <c r="AE10" i="3"/>
  <c r="X6" i="3"/>
  <c r="P6" i="3"/>
  <c r="V9" i="3"/>
  <c r="V10" i="3"/>
  <c r="AD7" i="3"/>
  <c r="AD9" i="3"/>
  <c r="AD12" i="3" s="1"/>
  <c r="X10" i="3"/>
  <c r="AD10" i="3"/>
  <c r="AA13" i="3" l="1"/>
  <c r="AC13" i="3"/>
  <c r="AF13" i="3" s="1"/>
  <c r="X11" i="3"/>
  <c r="AF11" i="3"/>
  <c r="AD11" i="3"/>
  <c r="AG11" i="3" s="1"/>
  <c r="X9" i="3"/>
  <c r="AE12" i="3"/>
  <c r="V12" i="3"/>
  <c r="AG6" i="3"/>
  <c r="AG10" i="3"/>
  <c r="AG7" i="3"/>
  <c r="X7" i="3"/>
  <c r="AG9" i="3"/>
  <c r="AD13" i="3" l="1"/>
  <c r="AG13" i="3" s="1"/>
  <c r="X13" i="3"/>
  <c r="AE13" i="3"/>
  <c r="V13" i="3"/>
  <c r="AG12" i="3"/>
  <c r="X12" i="3"/>
</calcChain>
</file>

<file path=xl/sharedStrings.xml><?xml version="1.0" encoding="utf-8"?>
<sst xmlns="http://schemas.openxmlformats.org/spreadsheetml/2006/main" count="54" uniqueCount="23">
  <si>
    <t xml:space="preserve">Jury </t>
  </si>
  <si>
    <t>Série</t>
  </si>
  <si>
    <t>INSCRITS</t>
  </si>
  <si>
    <t>G</t>
  </si>
  <si>
    <t>F</t>
  </si>
  <si>
    <t>T</t>
  </si>
  <si>
    <t>A4</t>
  </si>
  <si>
    <t>D</t>
  </si>
  <si>
    <t>TOTAL NAYALA</t>
  </si>
  <si>
    <t>ABSENTS</t>
  </si>
  <si>
    <t>PRESENTS</t>
  </si>
  <si>
    <t>ADMIS 1er TOUR</t>
  </si>
  <si>
    <t>% ADMIS 1er T</t>
  </si>
  <si>
    <t>ADMISSIBLES</t>
  </si>
  <si>
    <t>%  ADMISSIBLES</t>
  </si>
  <si>
    <t>ADMIS 2nd TOUR</t>
  </si>
  <si>
    <t>TOTAL ADMIS</t>
  </si>
  <si>
    <t>% SUCCES</t>
  </si>
  <si>
    <t>REGIONALE DE LA BOUCLE DU MOUHOUN</t>
  </si>
  <si>
    <t>RESULTATS PROVISOIRES PAR CENTRE ET PAR JURY</t>
  </si>
  <si>
    <t>BACCALAUREAT SESSION DE 2023</t>
  </si>
  <si>
    <t xml:space="preserve"> D</t>
  </si>
  <si>
    <t>TOTAL CENTRE DE TOMA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</si>
</sst>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0"/>
      <color theme="1"/>
      <name val="Arial Black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  <font>
      <sz val="14"/>
      <color theme="1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"/>
      <family val="2"/>
    </font>
    <font>
      <b/>
      <i/>
      <sz val="14"/>
      <color theme="1"/>
      <name val="Arial Narrow"/>
      <family val="2"/>
    </font>
    <font>
      <b/>
      <i/>
      <sz val="14"/>
      <name val="Arial Narrow"/>
      <family val="2"/>
    </font>
    <font>
      <b/>
      <i/>
      <sz val="14"/>
      <color theme="1"/>
      <name val="Arial"/>
      <family val="2"/>
    </font>
    <font>
      <b/>
      <sz val="14"/>
      <color rgb="FFFF0000"/>
      <name val="Arial Narrow"/>
      <family val="2"/>
    </font>
    <font>
      <b/>
      <i/>
      <sz val="14"/>
      <color rgb="FFFF0000"/>
      <name val="Arial Narrow"/>
      <family val="2"/>
    </font>
    <font>
      <b/>
      <sz val="14"/>
      <color rgb="FF7030A0"/>
      <name val="Arial Narrow"/>
      <family val="2"/>
    </font>
    <font>
      <b/>
      <i/>
      <sz val="14"/>
      <color rgb="FF7030A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7" fillId="0" borderId="0" xfId="0" applyFo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/>
    <xf numFmtId="0" fontId="9" fillId="3" borderId="1" xfId="0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center" vertical="center"/>
    </xf>
    <xf numFmtId="2" fontId="17" fillId="4" borderId="1" xfId="0" applyNumberFormat="1" applyFont="1" applyFill="1" applyBorder="1" applyAlignment="1">
      <alignment horizontal="center" vertical="center"/>
    </xf>
    <xf numFmtId="2" fontId="16" fillId="5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45"/>
    </xf>
    <xf numFmtId="0" fontId="6" fillId="0" borderId="7" xfId="0" applyFont="1" applyBorder="1" applyAlignment="1">
      <alignment horizontal="center" vertical="center" textRotation="45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4" zoomScaleNormal="100" workbookViewId="0">
      <selection activeCell="AD13" sqref="AD13"/>
    </sheetView>
  </sheetViews>
  <sheetFormatPr baseColWidth="10" defaultRowHeight="15" x14ac:dyDescent="0.25"/>
  <cols>
    <col min="1" max="1" width="12.5703125" customWidth="1"/>
    <col min="2" max="2" width="7" customWidth="1"/>
    <col min="3" max="3" width="6.85546875" customWidth="1"/>
    <col min="4" max="4" width="6.5703125" customWidth="1"/>
    <col min="5" max="5" width="8.28515625" customWidth="1"/>
    <col min="6" max="6" width="7.42578125" customWidth="1"/>
    <col min="7" max="7" width="7.85546875" customWidth="1"/>
    <col min="8" max="8" width="7" customWidth="1"/>
    <col min="9" max="9" width="6.85546875" customWidth="1"/>
    <col min="10" max="10" width="6.7109375" customWidth="1"/>
    <col min="11" max="11" width="7" customWidth="1"/>
    <col min="12" max="12" width="6.140625" customWidth="1"/>
    <col min="13" max="13" width="6.7109375" customWidth="1"/>
    <col min="14" max="14" width="7.140625" customWidth="1"/>
    <col min="15" max="15" width="6.85546875" customWidth="1"/>
    <col min="16" max="16" width="7.5703125" customWidth="1"/>
    <col min="17" max="17" width="7.42578125" customWidth="1"/>
    <col min="18" max="18" width="7.85546875" customWidth="1"/>
    <col min="19" max="19" width="7" customWidth="1"/>
    <col min="20" max="20" width="6.85546875" customWidth="1"/>
    <col min="21" max="21" width="7.42578125" customWidth="1"/>
    <col min="22" max="23" width="8.140625" customWidth="1"/>
    <col min="24" max="24" width="7.5703125" customWidth="1"/>
    <col min="25" max="25" width="5.85546875" customWidth="1"/>
    <col min="26" max="26" width="6.140625" customWidth="1"/>
    <col min="27" max="27" width="6.85546875" customWidth="1"/>
    <col min="28" max="28" width="7.28515625" customWidth="1"/>
    <col min="29" max="29" width="6.85546875" customWidth="1"/>
    <col min="30" max="30" width="5.7109375" customWidth="1"/>
    <col min="31" max="32" width="7.7109375" customWidth="1"/>
    <col min="33" max="33" width="7.85546875" customWidth="1"/>
  </cols>
  <sheetData>
    <row r="1" spans="1:33" s="1" customFormat="1" x14ac:dyDescent="0.25">
      <c r="A1" s="3" t="s">
        <v>18</v>
      </c>
      <c r="B1" s="4"/>
      <c r="C1" s="5"/>
      <c r="D1" s="5"/>
      <c r="E1" s="5"/>
      <c r="F1" s="5"/>
    </row>
    <row r="2" spans="1:33" s="1" customFormat="1" x14ac:dyDescent="0.25">
      <c r="A2" s="3" t="s">
        <v>20</v>
      </c>
      <c r="B2" s="4"/>
      <c r="C2" s="5"/>
      <c r="D2" s="5"/>
      <c r="E2" s="5"/>
      <c r="F2" s="5"/>
    </row>
    <row r="3" spans="1:33" s="1" customFormat="1" ht="15.75" x14ac:dyDescent="0.3">
      <c r="A3" s="27" t="s">
        <v>19</v>
      </c>
      <c r="B3" s="27"/>
      <c r="C3" s="27"/>
      <c r="D3" s="27"/>
      <c r="E3" s="27"/>
      <c r="F3" s="27"/>
      <c r="G3" s="2"/>
    </row>
    <row r="4" spans="1:33" s="1" customFormat="1" ht="15" customHeight="1" x14ac:dyDescent="0.3">
      <c r="A4" s="8"/>
      <c r="B4" s="58" t="s">
        <v>0</v>
      </c>
      <c r="C4" s="58" t="s">
        <v>1</v>
      </c>
      <c r="D4" s="53" t="s">
        <v>2</v>
      </c>
      <c r="E4" s="54"/>
      <c r="F4" s="55"/>
      <c r="G4" s="53" t="s">
        <v>9</v>
      </c>
      <c r="H4" s="54"/>
      <c r="I4" s="55"/>
      <c r="J4" s="53" t="s">
        <v>10</v>
      </c>
      <c r="K4" s="54"/>
      <c r="L4" s="55"/>
      <c r="M4" s="53" t="s">
        <v>11</v>
      </c>
      <c r="N4" s="54"/>
      <c r="O4" s="55"/>
      <c r="P4" s="53" t="s">
        <v>12</v>
      </c>
      <c r="Q4" s="54"/>
      <c r="R4" s="55"/>
      <c r="S4" s="53" t="s">
        <v>13</v>
      </c>
      <c r="T4" s="54"/>
      <c r="U4" s="55"/>
      <c r="V4" s="53" t="s">
        <v>14</v>
      </c>
      <c r="W4" s="54"/>
      <c r="X4" s="55"/>
      <c r="Y4" s="53" t="s">
        <v>15</v>
      </c>
      <c r="Z4" s="54"/>
      <c r="AA4" s="55"/>
      <c r="AB4" s="53" t="s">
        <v>16</v>
      </c>
      <c r="AC4" s="54"/>
      <c r="AD4" s="55"/>
      <c r="AE4" s="53" t="s">
        <v>17</v>
      </c>
      <c r="AF4" s="54"/>
      <c r="AG4" s="55"/>
    </row>
    <row r="5" spans="1:33" s="1" customFormat="1" ht="18" x14ac:dyDescent="0.25">
      <c r="A5" s="56"/>
      <c r="B5" s="59"/>
      <c r="C5" s="59"/>
      <c r="D5" s="9" t="s">
        <v>3</v>
      </c>
      <c r="E5" s="9" t="s">
        <v>4</v>
      </c>
      <c r="F5" s="9" t="s">
        <v>5</v>
      </c>
      <c r="G5" s="9" t="s">
        <v>3</v>
      </c>
      <c r="H5" s="9" t="s">
        <v>4</v>
      </c>
      <c r="I5" s="9" t="s">
        <v>5</v>
      </c>
      <c r="J5" s="9" t="s">
        <v>3</v>
      </c>
      <c r="K5" s="9" t="s">
        <v>4</v>
      </c>
      <c r="L5" s="9" t="s">
        <v>5</v>
      </c>
      <c r="M5" s="9" t="s">
        <v>3</v>
      </c>
      <c r="N5" s="9" t="s">
        <v>4</v>
      </c>
      <c r="O5" s="9" t="s">
        <v>5</v>
      </c>
      <c r="P5" s="10" t="s">
        <v>3</v>
      </c>
      <c r="Q5" s="9" t="s">
        <v>4</v>
      </c>
      <c r="R5" s="9" t="s">
        <v>5</v>
      </c>
      <c r="S5" s="9" t="s">
        <v>3</v>
      </c>
      <c r="T5" s="9" t="s">
        <v>4</v>
      </c>
      <c r="U5" s="9" t="s">
        <v>5</v>
      </c>
      <c r="V5" s="9" t="s">
        <v>3</v>
      </c>
      <c r="W5" s="9" t="s">
        <v>4</v>
      </c>
      <c r="X5" s="9" t="s">
        <v>5</v>
      </c>
      <c r="Y5" s="9" t="s">
        <v>3</v>
      </c>
      <c r="Z5" s="9" t="s">
        <v>4</v>
      </c>
      <c r="AA5" s="9" t="s">
        <v>5</v>
      </c>
      <c r="AB5" s="9" t="s">
        <v>3</v>
      </c>
      <c r="AC5" s="9" t="s">
        <v>4</v>
      </c>
      <c r="AD5" s="9" t="s">
        <v>5</v>
      </c>
      <c r="AE5" s="9" t="s">
        <v>3</v>
      </c>
      <c r="AF5" s="9" t="s">
        <v>4</v>
      </c>
      <c r="AG5" s="9" t="s">
        <v>5</v>
      </c>
    </row>
    <row r="6" spans="1:33" s="6" customFormat="1" ht="20.25" customHeight="1" x14ac:dyDescent="0.3">
      <c r="A6" s="57"/>
      <c r="B6" s="11">
        <v>29</v>
      </c>
      <c r="C6" s="11" t="s">
        <v>6</v>
      </c>
      <c r="D6" s="13">
        <v>93</v>
      </c>
      <c r="E6" s="13">
        <v>135</v>
      </c>
      <c r="F6" s="39">
        <f t="shared" ref="F6:F11" si="0">SUM(D6:E6)</f>
        <v>228</v>
      </c>
      <c r="G6" s="14">
        <v>3</v>
      </c>
      <c r="H6" s="14">
        <v>1</v>
      </c>
      <c r="I6" s="18">
        <f t="shared" ref="I6" si="1">+G6+H6</f>
        <v>4</v>
      </c>
      <c r="J6" s="14">
        <f>+D6-G6</f>
        <v>90</v>
      </c>
      <c r="K6" s="14">
        <f t="shared" ref="K6:L6" si="2">+E6-H6</f>
        <v>134</v>
      </c>
      <c r="L6" s="14">
        <f t="shared" si="2"/>
        <v>224</v>
      </c>
      <c r="M6" s="14">
        <v>35</v>
      </c>
      <c r="N6" s="14">
        <v>28</v>
      </c>
      <c r="O6" s="18">
        <f>M6+N6</f>
        <v>63</v>
      </c>
      <c r="P6" s="40">
        <f t="shared" ref="P6" si="3">M6/J6*100</f>
        <v>38.888888888888893</v>
      </c>
      <c r="Q6" s="40">
        <f t="shared" ref="Q6" si="4">N6/K6*100</f>
        <v>20.8955223880597</v>
      </c>
      <c r="R6" s="40">
        <f t="shared" ref="R6" si="5">O6/L6*100</f>
        <v>28.125</v>
      </c>
      <c r="S6" s="14">
        <v>30</v>
      </c>
      <c r="T6" s="14">
        <v>51</v>
      </c>
      <c r="U6" s="18">
        <f t="shared" ref="U6" si="6">+S6+T6</f>
        <v>81</v>
      </c>
      <c r="V6" s="40">
        <f>S6/J6*100</f>
        <v>33.333333333333329</v>
      </c>
      <c r="W6" s="40">
        <f t="shared" ref="W6:X6" si="7">T6/K6*100</f>
        <v>38.059701492537314</v>
      </c>
      <c r="X6" s="15">
        <f t="shared" si="7"/>
        <v>36.160714285714285</v>
      </c>
      <c r="Y6" s="16">
        <v>19</v>
      </c>
      <c r="Z6" s="17">
        <v>27</v>
      </c>
      <c r="AA6" s="18">
        <f t="shared" ref="AA6" si="8">+Y6+Z6</f>
        <v>46</v>
      </c>
      <c r="AB6" s="12">
        <f>M6+Y6</f>
        <v>54</v>
      </c>
      <c r="AC6" s="12">
        <f>N6+Z6</f>
        <v>55</v>
      </c>
      <c r="AD6" s="18">
        <f t="shared" ref="AD6" si="9">+AB6+AC6</f>
        <v>109</v>
      </c>
      <c r="AE6" s="46">
        <f>+AB6/J6*100</f>
        <v>60</v>
      </c>
      <c r="AF6" s="42">
        <f>+AC6/K6*100</f>
        <v>41.044776119402989</v>
      </c>
      <c r="AG6" s="19">
        <f>+AD6/L6*100</f>
        <v>48.660714285714285</v>
      </c>
    </row>
    <row r="7" spans="1:33" s="7" customFormat="1" ht="18.75" x14ac:dyDescent="0.3">
      <c r="A7" s="57"/>
      <c r="B7" s="20">
        <v>30</v>
      </c>
      <c r="C7" s="25" t="s">
        <v>6</v>
      </c>
      <c r="D7" s="13">
        <v>89</v>
      </c>
      <c r="E7" s="13">
        <v>139</v>
      </c>
      <c r="F7" s="39">
        <f t="shared" si="0"/>
        <v>228</v>
      </c>
      <c r="G7" s="22">
        <v>5</v>
      </c>
      <c r="H7" s="22">
        <v>1</v>
      </c>
      <c r="I7" s="24">
        <f>+G7+H7</f>
        <v>6</v>
      </c>
      <c r="J7" s="14">
        <f t="shared" ref="J7:J13" si="10">+D7-G7</f>
        <v>84</v>
      </c>
      <c r="K7" s="14">
        <f t="shared" ref="K7:K13" si="11">+E7-H7</f>
        <v>138</v>
      </c>
      <c r="L7" s="14">
        <f t="shared" ref="L7:L13" si="12">+F7-I7</f>
        <v>222</v>
      </c>
      <c r="M7" s="22">
        <v>22</v>
      </c>
      <c r="N7" s="22">
        <v>37</v>
      </c>
      <c r="O7" s="18">
        <f t="shared" ref="O7:O13" si="13">M7+N7</f>
        <v>59</v>
      </c>
      <c r="P7" s="40">
        <f t="shared" ref="P7:P13" si="14">M7/J7*100</f>
        <v>26.190476190476193</v>
      </c>
      <c r="Q7" s="40">
        <f t="shared" ref="Q7:Q13" si="15">N7/K7*100</f>
        <v>26.811594202898554</v>
      </c>
      <c r="R7" s="40">
        <f t="shared" ref="R7:R13" si="16">O7/L7*100</f>
        <v>26.576576576576578</v>
      </c>
      <c r="S7" s="22">
        <v>36</v>
      </c>
      <c r="T7" s="22">
        <v>44</v>
      </c>
      <c r="U7" s="24">
        <f t="shared" ref="U7:U10" si="17">+S7+T7</f>
        <v>80</v>
      </c>
      <c r="V7" s="41">
        <f>S7/J7*100</f>
        <v>42.857142857142854</v>
      </c>
      <c r="W7" s="41">
        <f>T7/K7*100</f>
        <v>31.884057971014489</v>
      </c>
      <c r="X7" s="23">
        <f t="shared" ref="W7:X13" si="18">U7/L7*100</f>
        <v>36.036036036036037</v>
      </c>
      <c r="Y7" s="22">
        <v>22</v>
      </c>
      <c r="Z7" s="22">
        <v>19</v>
      </c>
      <c r="AA7" s="24">
        <f t="shared" ref="AA7:AA10" si="19">+Y7+Z7</f>
        <v>41</v>
      </c>
      <c r="AB7" s="12">
        <f t="shared" ref="AB7:AB10" si="20">M7+Y7</f>
        <v>44</v>
      </c>
      <c r="AC7" s="21">
        <f t="shared" ref="AC7:AC10" si="21">N7+Z7</f>
        <v>56</v>
      </c>
      <c r="AD7" s="24">
        <f t="shared" ref="AD7:AD10" si="22">+AB7+AC7</f>
        <v>100</v>
      </c>
      <c r="AE7" s="47">
        <f t="shared" ref="AE7:AG10" si="23">+AB7/J7*100</f>
        <v>52.380952380952387</v>
      </c>
      <c r="AF7" s="43">
        <f t="shared" si="23"/>
        <v>40.579710144927539</v>
      </c>
      <c r="AG7" s="26">
        <f t="shared" si="23"/>
        <v>45.045045045045043</v>
      </c>
    </row>
    <row r="8" spans="1:33" s="7" customFormat="1" ht="18.75" x14ac:dyDescent="0.3">
      <c r="A8" s="57"/>
      <c r="B8" s="60">
        <v>31</v>
      </c>
      <c r="C8" s="25" t="s">
        <v>6</v>
      </c>
      <c r="D8" s="13">
        <v>55</v>
      </c>
      <c r="E8" s="13">
        <v>79</v>
      </c>
      <c r="F8" s="39">
        <f t="shared" si="0"/>
        <v>134</v>
      </c>
      <c r="G8" s="22">
        <v>1</v>
      </c>
      <c r="H8" s="22">
        <v>0</v>
      </c>
      <c r="I8" s="24">
        <f>+G8+H8</f>
        <v>1</v>
      </c>
      <c r="J8" s="14">
        <f t="shared" si="10"/>
        <v>54</v>
      </c>
      <c r="K8" s="14">
        <f t="shared" si="11"/>
        <v>79</v>
      </c>
      <c r="L8" s="14">
        <f t="shared" si="12"/>
        <v>133</v>
      </c>
      <c r="M8" s="22">
        <v>19</v>
      </c>
      <c r="N8" s="22">
        <v>20</v>
      </c>
      <c r="O8" s="18">
        <f t="shared" si="13"/>
        <v>39</v>
      </c>
      <c r="P8" s="40">
        <f t="shared" si="14"/>
        <v>35.185185185185183</v>
      </c>
      <c r="Q8" s="40">
        <f t="shared" si="15"/>
        <v>25.316455696202532</v>
      </c>
      <c r="R8" s="40">
        <f t="shared" si="16"/>
        <v>29.323308270676691</v>
      </c>
      <c r="S8" s="22">
        <v>23</v>
      </c>
      <c r="T8" s="22">
        <v>27</v>
      </c>
      <c r="U8" s="24">
        <f t="shared" si="17"/>
        <v>50</v>
      </c>
      <c r="V8" s="41">
        <f>S8/J8*100</f>
        <v>42.592592592592595</v>
      </c>
      <c r="W8" s="41">
        <f>T8/K8*100</f>
        <v>34.177215189873415</v>
      </c>
      <c r="X8" s="23">
        <f t="shared" si="18"/>
        <v>37.593984962406012</v>
      </c>
      <c r="Y8" s="22">
        <v>8</v>
      </c>
      <c r="Z8" s="22">
        <v>16</v>
      </c>
      <c r="AA8" s="24">
        <f t="shared" si="19"/>
        <v>24</v>
      </c>
      <c r="AB8" s="12">
        <f t="shared" si="20"/>
        <v>27</v>
      </c>
      <c r="AC8" s="21">
        <f t="shared" si="21"/>
        <v>36</v>
      </c>
      <c r="AD8" s="24">
        <f t="shared" si="22"/>
        <v>63</v>
      </c>
      <c r="AE8" s="47">
        <f t="shared" si="23"/>
        <v>50</v>
      </c>
      <c r="AF8" s="43">
        <f t="shared" si="23"/>
        <v>45.569620253164558</v>
      </c>
      <c r="AG8" s="26">
        <f t="shared" si="23"/>
        <v>47.368421052631575</v>
      </c>
    </row>
    <row r="9" spans="1:33" s="7" customFormat="1" ht="18.75" x14ac:dyDescent="0.3">
      <c r="A9" s="57"/>
      <c r="B9" s="61"/>
      <c r="C9" s="25" t="s">
        <v>21</v>
      </c>
      <c r="D9" s="13">
        <v>60</v>
      </c>
      <c r="E9" s="13">
        <v>34</v>
      </c>
      <c r="F9" s="39">
        <f t="shared" si="0"/>
        <v>94</v>
      </c>
      <c r="G9" s="22">
        <v>1</v>
      </c>
      <c r="H9" s="22">
        <v>0</v>
      </c>
      <c r="I9" s="24">
        <f t="shared" ref="I9:I10" si="24">+G9+H9</f>
        <v>1</v>
      </c>
      <c r="J9" s="14">
        <f t="shared" si="10"/>
        <v>59</v>
      </c>
      <c r="K9" s="14">
        <f t="shared" si="11"/>
        <v>34</v>
      </c>
      <c r="L9" s="14">
        <f t="shared" si="12"/>
        <v>93</v>
      </c>
      <c r="M9" s="22">
        <v>9</v>
      </c>
      <c r="N9" s="22">
        <v>8</v>
      </c>
      <c r="O9" s="18">
        <f t="shared" si="13"/>
        <v>17</v>
      </c>
      <c r="P9" s="40">
        <f t="shared" si="14"/>
        <v>15.254237288135593</v>
      </c>
      <c r="Q9" s="40">
        <f t="shared" si="15"/>
        <v>23.52941176470588</v>
      </c>
      <c r="R9" s="40">
        <f t="shared" si="16"/>
        <v>18.27956989247312</v>
      </c>
      <c r="S9" s="22">
        <v>16</v>
      </c>
      <c r="T9" s="22">
        <v>8</v>
      </c>
      <c r="U9" s="24">
        <f t="shared" si="17"/>
        <v>24</v>
      </c>
      <c r="V9" s="41">
        <f t="shared" ref="V9:V10" si="25">S9/J9*100</f>
        <v>27.118644067796609</v>
      </c>
      <c r="W9" s="41">
        <f t="shared" si="18"/>
        <v>23.52941176470588</v>
      </c>
      <c r="X9" s="23">
        <f t="shared" si="18"/>
        <v>25.806451612903224</v>
      </c>
      <c r="Y9" s="22">
        <v>10</v>
      </c>
      <c r="Z9" s="22">
        <v>4</v>
      </c>
      <c r="AA9" s="24">
        <f t="shared" si="19"/>
        <v>14</v>
      </c>
      <c r="AB9" s="12">
        <f t="shared" si="20"/>
        <v>19</v>
      </c>
      <c r="AC9" s="21">
        <f t="shared" si="21"/>
        <v>12</v>
      </c>
      <c r="AD9" s="24">
        <f t="shared" si="22"/>
        <v>31</v>
      </c>
      <c r="AE9" s="47">
        <f t="shared" si="23"/>
        <v>32.20338983050847</v>
      </c>
      <c r="AF9" s="43">
        <f t="shared" si="23"/>
        <v>35.294117647058826</v>
      </c>
      <c r="AG9" s="26">
        <f t="shared" si="23"/>
        <v>33.333333333333329</v>
      </c>
    </row>
    <row r="10" spans="1:33" s="7" customFormat="1" ht="18.75" x14ac:dyDescent="0.3">
      <c r="A10" s="57"/>
      <c r="B10" s="25">
        <v>32</v>
      </c>
      <c r="C10" s="25" t="s">
        <v>7</v>
      </c>
      <c r="D10" s="13">
        <v>147</v>
      </c>
      <c r="E10" s="13">
        <v>81</v>
      </c>
      <c r="F10" s="39">
        <f t="shared" si="0"/>
        <v>228</v>
      </c>
      <c r="G10" s="22">
        <v>5</v>
      </c>
      <c r="H10" s="22">
        <v>1</v>
      </c>
      <c r="I10" s="24">
        <f t="shared" si="24"/>
        <v>6</v>
      </c>
      <c r="J10" s="14">
        <f t="shared" si="10"/>
        <v>142</v>
      </c>
      <c r="K10" s="14">
        <f t="shared" si="11"/>
        <v>80</v>
      </c>
      <c r="L10" s="14">
        <f t="shared" si="12"/>
        <v>222</v>
      </c>
      <c r="M10" s="22">
        <v>42</v>
      </c>
      <c r="N10" s="22">
        <v>15</v>
      </c>
      <c r="O10" s="18">
        <f t="shared" si="13"/>
        <v>57</v>
      </c>
      <c r="P10" s="40">
        <f t="shared" si="14"/>
        <v>29.577464788732392</v>
      </c>
      <c r="Q10" s="40">
        <f t="shared" si="15"/>
        <v>18.75</v>
      </c>
      <c r="R10" s="40">
        <f t="shared" si="16"/>
        <v>25.675675675675674</v>
      </c>
      <c r="S10" s="22">
        <v>35</v>
      </c>
      <c r="T10" s="22">
        <v>24</v>
      </c>
      <c r="U10" s="24">
        <f t="shared" si="17"/>
        <v>59</v>
      </c>
      <c r="V10" s="41">
        <f t="shared" si="25"/>
        <v>24.647887323943664</v>
      </c>
      <c r="W10" s="41">
        <f t="shared" si="18"/>
        <v>30</v>
      </c>
      <c r="X10" s="23">
        <f t="shared" si="18"/>
        <v>26.576576576576578</v>
      </c>
      <c r="Y10" s="22">
        <v>7</v>
      </c>
      <c r="Z10" s="22">
        <v>9</v>
      </c>
      <c r="AA10" s="24">
        <f t="shared" si="19"/>
        <v>16</v>
      </c>
      <c r="AB10" s="12">
        <f t="shared" si="20"/>
        <v>49</v>
      </c>
      <c r="AC10" s="21">
        <f t="shared" si="21"/>
        <v>24</v>
      </c>
      <c r="AD10" s="24">
        <f t="shared" si="22"/>
        <v>73</v>
      </c>
      <c r="AE10" s="47">
        <f t="shared" si="23"/>
        <v>34.507042253521128</v>
      </c>
      <c r="AF10" s="43">
        <f t="shared" si="23"/>
        <v>30</v>
      </c>
      <c r="AG10" s="26">
        <f t="shared" si="23"/>
        <v>32.882882882882889</v>
      </c>
    </row>
    <row r="11" spans="1:33" s="7" customFormat="1" ht="18.75" x14ac:dyDescent="0.3">
      <c r="A11" s="51" t="s">
        <v>22</v>
      </c>
      <c r="B11" s="33"/>
      <c r="C11" s="28" t="s">
        <v>6</v>
      </c>
      <c r="D11" s="29">
        <f>D6+D7+D8</f>
        <v>237</v>
      </c>
      <c r="E11" s="29">
        <f>E6+E7+E8</f>
        <v>353</v>
      </c>
      <c r="F11" s="29">
        <f t="shared" si="0"/>
        <v>590</v>
      </c>
      <c r="G11" s="30">
        <f>G6+G7+G8</f>
        <v>9</v>
      </c>
      <c r="H11" s="30">
        <f t="shared" ref="H11:I11" si="26">H6+H7+H8</f>
        <v>2</v>
      </c>
      <c r="I11" s="30">
        <f t="shared" si="26"/>
        <v>11</v>
      </c>
      <c r="J11" s="33">
        <f t="shared" si="10"/>
        <v>228</v>
      </c>
      <c r="K11" s="33">
        <f t="shared" si="11"/>
        <v>351</v>
      </c>
      <c r="L11" s="33">
        <f t="shared" si="12"/>
        <v>579</v>
      </c>
      <c r="M11" s="33">
        <f t="shared" ref="M11:N11" si="27">M6+M7+M8</f>
        <v>76</v>
      </c>
      <c r="N11" s="33">
        <f t="shared" si="27"/>
        <v>85</v>
      </c>
      <c r="O11" s="33">
        <f t="shared" si="13"/>
        <v>161</v>
      </c>
      <c r="P11" s="50">
        <f t="shared" si="14"/>
        <v>33.333333333333329</v>
      </c>
      <c r="Q11" s="50">
        <f t="shared" si="15"/>
        <v>24.216524216524217</v>
      </c>
      <c r="R11" s="50">
        <f t="shared" si="16"/>
        <v>27.806563039723663</v>
      </c>
      <c r="S11" s="30">
        <f>S6+S7+S8</f>
        <v>89</v>
      </c>
      <c r="T11" s="30">
        <f t="shared" ref="T11:U11" si="28">T6+T7+T8</f>
        <v>122</v>
      </c>
      <c r="U11" s="30">
        <f t="shared" si="28"/>
        <v>211</v>
      </c>
      <c r="V11" s="31">
        <f>S11/J11*100</f>
        <v>39.035087719298247</v>
      </c>
      <c r="W11" s="31">
        <f t="shared" si="18"/>
        <v>34.757834757834758</v>
      </c>
      <c r="X11" s="31">
        <f t="shared" si="18"/>
        <v>36.442141623488773</v>
      </c>
      <c r="Y11" s="30">
        <f>Y6+Y7+Y8</f>
        <v>49</v>
      </c>
      <c r="Z11" s="30">
        <f t="shared" ref="Z11:AA11" si="29">Z6+Z7+Z8</f>
        <v>62</v>
      </c>
      <c r="AA11" s="30">
        <f t="shared" si="29"/>
        <v>111</v>
      </c>
      <c r="AB11" s="32">
        <f>AB6+AB7+AB8</f>
        <v>125</v>
      </c>
      <c r="AC11" s="32">
        <f t="shared" ref="AC11:AD11" si="30">AC6+AC7+AC8</f>
        <v>147</v>
      </c>
      <c r="AD11" s="32">
        <f t="shared" si="30"/>
        <v>272</v>
      </c>
      <c r="AE11" s="48">
        <f>AB11/J11*100</f>
        <v>54.824561403508774</v>
      </c>
      <c r="AF11" s="44">
        <f t="shared" ref="AF11:AG13" si="31">AC11/K11*100</f>
        <v>41.880341880341881</v>
      </c>
      <c r="AG11" s="31">
        <f t="shared" si="31"/>
        <v>46.977547495682209</v>
      </c>
    </row>
    <row r="12" spans="1:33" s="1" customFormat="1" ht="18.75" x14ac:dyDescent="0.25">
      <c r="A12" s="52"/>
      <c r="B12" s="33"/>
      <c r="C12" s="30" t="s">
        <v>7</v>
      </c>
      <c r="D12" s="29">
        <f>D9+D10</f>
        <v>207</v>
      </c>
      <c r="E12" s="29">
        <f>E9+E10</f>
        <v>115</v>
      </c>
      <c r="F12" s="29">
        <f>F9+F10</f>
        <v>322</v>
      </c>
      <c r="G12" s="30">
        <f>G9+G10</f>
        <v>6</v>
      </c>
      <c r="H12" s="30">
        <f t="shared" ref="H12:I12" si="32">H9+H10</f>
        <v>1</v>
      </c>
      <c r="I12" s="30">
        <f t="shared" si="32"/>
        <v>7</v>
      </c>
      <c r="J12" s="33">
        <f t="shared" si="10"/>
        <v>201</v>
      </c>
      <c r="K12" s="33">
        <f t="shared" si="11"/>
        <v>114</v>
      </c>
      <c r="L12" s="33">
        <f t="shared" si="12"/>
        <v>315</v>
      </c>
      <c r="M12" s="33">
        <f t="shared" ref="M12:N12" si="33">M9+M10</f>
        <v>51</v>
      </c>
      <c r="N12" s="33">
        <f t="shared" si="33"/>
        <v>23</v>
      </c>
      <c r="O12" s="33">
        <f t="shared" si="13"/>
        <v>74</v>
      </c>
      <c r="P12" s="50">
        <f t="shared" si="14"/>
        <v>25.373134328358208</v>
      </c>
      <c r="Q12" s="50">
        <f t="shared" si="15"/>
        <v>20.175438596491226</v>
      </c>
      <c r="R12" s="50">
        <f t="shared" si="16"/>
        <v>23.49206349206349</v>
      </c>
      <c r="S12" s="30">
        <f>S9+S10</f>
        <v>51</v>
      </c>
      <c r="T12" s="30">
        <f t="shared" ref="T12:U12" si="34">T9+T10</f>
        <v>32</v>
      </c>
      <c r="U12" s="30">
        <f t="shared" si="34"/>
        <v>83</v>
      </c>
      <c r="V12" s="31">
        <f t="shared" ref="V12:V13" si="35">S12/J12*100</f>
        <v>25.373134328358208</v>
      </c>
      <c r="W12" s="31">
        <f t="shared" si="18"/>
        <v>28.07017543859649</v>
      </c>
      <c r="X12" s="31">
        <f t="shared" si="18"/>
        <v>26.349206349206352</v>
      </c>
      <c r="Y12" s="30">
        <f>Y9+Y10</f>
        <v>17</v>
      </c>
      <c r="Z12" s="30">
        <f t="shared" ref="Z12:AA12" si="36">Z9+Z10</f>
        <v>13</v>
      </c>
      <c r="AA12" s="30">
        <f t="shared" si="36"/>
        <v>30</v>
      </c>
      <c r="AB12" s="32">
        <f>AB9+AB10</f>
        <v>68</v>
      </c>
      <c r="AC12" s="32">
        <f t="shared" ref="AC12:AD12" si="37">AC9+AC10</f>
        <v>36</v>
      </c>
      <c r="AD12" s="32">
        <f t="shared" si="37"/>
        <v>104</v>
      </c>
      <c r="AE12" s="48">
        <f t="shared" ref="AE12:AE13" si="38">AB12/J12*100</f>
        <v>33.830845771144283</v>
      </c>
      <c r="AF12" s="44">
        <f t="shared" si="31"/>
        <v>31.578947368421051</v>
      </c>
      <c r="AG12" s="31">
        <f t="shared" si="31"/>
        <v>33.015873015873012</v>
      </c>
    </row>
    <row r="13" spans="1:33" s="1" customFormat="1" ht="18" x14ac:dyDescent="0.25">
      <c r="A13" s="34" t="s">
        <v>8</v>
      </c>
      <c r="B13" s="35"/>
      <c r="C13" s="35"/>
      <c r="D13" s="36">
        <f>D11+D12</f>
        <v>444</v>
      </c>
      <c r="E13" s="36">
        <f>E11+E12</f>
        <v>468</v>
      </c>
      <c r="F13" s="36">
        <f>F11+F12</f>
        <v>912</v>
      </c>
      <c r="G13" s="37">
        <f>G11+G12</f>
        <v>15</v>
      </c>
      <c r="H13" s="37">
        <f t="shared" ref="H13:I13" si="39">H11+H12</f>
        <v>3</v>
      </c>
      <c r="I13" s="37">
        <f t="shared" si="39"/>
        <v>18</v>
      </c>
      <c r="J13" s="37">
        <f t="shared" si="10"/>
        <v>429</v>
      </c>
      <c r="K13" s="37">
        <f t="shared" si="11"/>
        <v>465</v>
      </c>
      <c r="L13" s="37">
        <f t="shared" si="12"/>
        <v>894</v>
      </c>
      <c r="M13" s="37">
        <f>M11+M12</f>
        <v>127</v>
      </c>
      <c r="N13" s="37">
        <f t="shared" ref="N13" si="40">N11+N12</f>
        <v>108</v>
      </c>
      <c r="O13" s="37">
        <f t="shared" si="13"/>
        <v>235</v>
      </c>
      <c r="P13" s="38">
        <f t="shared" si="14"/>
        <v>29.603729603729604</v>
      </c>
      <c r="Q13" s="38">
        <f t="shared" si="15"/>
        <v>23.225806451612904</v>
      </c>
      <c r="R13" s="38">
        <f t="shared" si="16"/>
        <v>26.286353467561526</v>
      </c>
      <c r="S13" s="37">
        <f>S11+S12</f>
        <v>140</v>
      </c>
      <c r="T13" s="37">
        <f t="shared" ref="T13:U13" si="41">T11+T12</f>
        <v>154</v>
      </c>
      <c r="U13" s="37">
        <f t="shared" si="41"/>
        <v>294</v>
      </c>
      <c r="V13" s="38">
        <f t="shared" si="35"/>
        <v>32.634032634032636</v>
      </c>
      <c r="W13" s="38">
        <f t="shared" si="18"/>
        <v>33.118279569892472</v>
      </c>
      <c r="X13" s="38">
        <f t="shared" si="18"/>
        <v>32.885906040268459</v>
      </c>
      <c r="Y13" s="37">
        <f>Y11+Y12</f>
        <v>66</v>
      </c>
      <c r="Z13" s="37">
        <f t="shared" ref="Z13:AA13" si="42">Z11+Z12</f>
        <v>75</v>
      </c>
      <c r="AA13" s="37">
        <f t="shared" si="42"/>
        <v>141</v>
      </c>
      <c r="AB13" s="37">
        <f>AB11+AB12</f>
        <v>193</v>
      </c>
      <c r="AC13" s="37">
        <f t="shared" ref="AC13:AD13" si="43">AC11+AC12</f>
        <v>183</v>
      </c>
      <c r="AD13" s="37">
        <f t="shared" si="43"/>
        <v>376</v>
      </c>
      <c r="AE13" s="49">
        <f t="shared" si="38"/>
        <v>44.988344988344984</v>
      </c>
      <c r="AF13" s="45">
        <f t="shared" si="31"/>
        <v>39.354838709677423</v>
      </c>
      <c r="AG13" s="38">
        <f t="shared" si="31"/>
        <v>42.058165548098437</v>
      </c>
    </row>
  </sheetData>
  <mergeCells count="15">
    <mergeCell ref="A11:A12"/>
    <mergeCell ref="Y4:AA4"/>
    <mergeCell ref="AB4:AD4"/>
    <mergeCell ref="AE4:AG4"/>
    <mergeCell ref="G4:I4"/>
    <mergeCell ref="J4:L4"/>
    <mergeCell ref="M4:O4"/>
    <mergeCell ref="P4:R4"/>
    <mergeCell ref="S4:U4"/>
    <mergeCell ref="V4:X4"/>
    <mergeCell ref="D4:F4"/>
    <mergeCell ref="A5:A10"/>
    <mergeCell ref="B4:B5"/>
    <mergeCell ref="C4:C5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2021-06-28T16:02:50Z</cp:lastPrinted>
  <dcterms:created xsi:type="dcterms:W3CDTF">2020-07-12T10:45:14Z</dcterms:created>
  <dcterms:modified xsi:type="dcterms:W3CDTF">2023-07-05T17:37:22Z</dcterms:modified>
</cp:coreProperties>
</file>